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 bestanden oude Laptop 1810\Documents\Adviesbureau Aleid Dik\adviesbureau\NAV\kostprijsberekeningen\"/>
    </mc:Choice>
  </mc:AlternateContent>
  <xr:revisionPtr revIDLastSave="0" documentId="8_{2742024B-97C7-4DD2-816C-78A232E671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Blad1!$1:$64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48" i="1"/>
  <c r="G8" i="1"/>
  <c r="G7" i="1"/>
  <c r="G6" i="1"/>
  <c r="G9" i="1" s="1"/>
  <c r="D6" i="1"/>
  <c r="D7" i="1"/>
  <c r="D8" i="1"/>
  <c r="D50" i="1" l="1"/>
  <c r="D45" i="1"/>
  <c r="D38" i="1"/>
  <c r="D33" i="1"/>
  <c r="D22" i="1"/>
  <c r="D27" i="1" s="1"/>
  <c r="D12" i="1"/>
  <c r="D9" i="1"/>
  <c r="D48" i="1"/>
  <c r="D19" i="1" l="1"/>
  <c r="D56" i="1" l="1"/>
  <c r="D57" i="1"/>
  <c r="D47" i="1"/>
  <c r="D49" i="1" l="1"/>
  <c r="D51" i="1" s="1"/>
  <c r="D53" i="1" s="1"/>
  <c r="D58" i="1"/>
  <c r="G45" i="1" l="1"/>
  <c r="G38" i="1"/>
  <c r="G33" i="1"/>
  <c r="G22" i="1"/>
  <c r="G27" i="1" s="1"/>
  <c r="G12" i="1"/>
  <c r="G19" i="1" l="1"/>
  <c r="G56" i="1" l="1"/>
  <c r="G47" i="1"/>
  <c r="G49" i="1" s="1"/>
  <c r="G51" i="1" s="1"/>
  <c r="G57" i="1"/>
  <c r="G53" i="1" l="1"/>
  <c r="G58" i="1"/>
</calcChain>
</file>

<file path=xl/sharedStrings.xml><?xml version="1.0" encoding="utf-8"?>
<sst xmlns="http://schemas.openxmlformats.org/spreadsheetml/2006/main" count="66" uniqueCount="63">
  <si>
    <t>Gewas wintertarwe</t>
  </si>
  <si>
    <t>Arie Kleistreek</t>
  </si>
  <si>
    <t>Mijn gegevens</t>
  </si>
  <si>
    <t>Mijn opmerkingen</t>
  </si>
  <si>
    <t>hoeveel</t>
  </si>
  <si>
    <t>prijs</t>
  </si>
  <si>
    <t>prijs x hoeveel</t>
  </si>
  <si>
    <t>Opbrengsten</t>
  </si>
  <si>
    <t xml:space="preserve">Hoofdproduct tarwe                 </t>
  </si>
  <si>
    <t xml:space="preserve">Bijproduct stro </t>
  </si>
  <si>
    <t>Nevenopbrengst mestaanvoer</t>
  </si>
  <si>
    <t xml:space="preserve">Totaal Bruto geldopbrengst  </t>
  </si>
  <si>
    <t>Toegerekende kosten</t>
  </si>
  <si>
    <t xml:space="preserve">Uitgangsmateriaal zaaizaad </t>
  </si>
  <si>
    <t>Bemesting</t>
  </si>
  <si>
    <t xml:space="preserve"> </t>
  </si>
  <si>
    <t>Gewasbescherming: ziekten en plagen</t>
  </si>
  <si>
    <t xml:space="preserve">Berekende rente                                                                                                      </t>
  </si>
  <si>
    <t>Gewasverzekeringen</t>
  </si>
  <si>
    <t xml:space="preserve">Totale toegerekende  kosten wintertarwe </t>
  </si>
  <si>
    <t>Bewerkingskosten</t>
  </si>
  <si>
    <t>Arbeidkosten (grondb., spuiten)</t>
  </si>
  <si>
    <t>Machines: afschrijving en rente</t>
  </si>
  <si>
    <t>Machines: onderhoud</t>
  </si>
  <si>
    <t>Loonwerk: maaidorsen, event. persen, transport</t>
  </si>
  <si>
    <t>Brandstof (diesel, olie, e.d.)</t>
  </si>
  <si>
    <t>Totale bewerkingskosten</t>
  </si>
  <si>
    <t>Grond en gebouwen</t>
  </si>
  <si>
    <t>Pacht/grondrente/landhuur plus grondlasten</t>
  </si>
  <si>
    <t>Machineberging/verharding: afschrijving en rente</t>
  </si>
  <si>
    <t>Gebouwen/verharding: onderhoud</t>
  </si>
  <si>
    <t>Totaal grond/gebouwen</t>
  </si>
  <si>
    <t>Algemene kosten</t>
  </si>
  <si>
    <t>Energie</t>
  </si>
  <si>
    <t>Overige algemene kosten</t>
  </si>
  <si>
    <t>Totaal algemene kosten</t>
  </si>
  <si>
    <t>Bewaarkosten</t>
  </si>
  <si>
    <t xml:space="preserve">Afschrijving en rente bewaring </t>
  </si>
  <si>
    <t>Onderhoud bewaring</t>
  </si>
  <si>
    <t>Laden</t>
  </si>
  <si>
    <t>Energiekosten</t>
  </si>
  <si>
    <t>Totaal bewaarkosten</t>
  </si>
  <si>
    <t>Totale kosten per ha</t>
  </si>
  <si>
    <t>Opbrengst bijproduct en nevenopbrengst</t>
  </si>
  <si>
    <t>Totale kosten minus bijproduct en nevenopbrengst</t>
  </si>
  <si>
    <t>Netto kilo-opbrengst per ha</t>
  </si>
  <si>
    <t>Kostprijs per netto kg</t>
  </si>
  <si>
    <t>Marge risico's ondernemer</t>
  </si>
  <si>
    <t>Saldo per ha: Opbrengst min Toegerekende kosten</t>
  </si>
  <si>
    <t>Saldo per ha: Opbrengst min Toegerekende kosten min Bewerkingskosten</t>
  </si>
  <si>
    <t>Saldo per ha: Opbrengsten minus Totale kosten</t>
  </si>
  <si>
    <t>Gewasbescherming: onkruiden + groeiremming</t>
  </si>
  <si>
    <t>In de witte cellen kunt onder 'Mijn bedrijf' u uw eigen gegevens invullen</t>
  </si>
  <si>
    <t>HA-opbrengsten gemiddelde van afgelopen vijf jaar</t>
  </si>
  <si>
    <t>Gemiddelde bedrijfssituatie</t>
  </si>
  <si>
    <t>Kosten eigen arbeid en eigen vermogen zijn meegeteld</t>
  </si>
  <si>
    <t>Ondernemersmarge is in voorbeeld gesteld op 15%</t>
  </si>
  <si>
    <t>1) Uitgangspunten in voorbeeld Arie Kleistreek:</t>
  </si>
  <si>
    <t>Reële opbrengstprijs per netto kg</t>
  </si>
  <si>
    <t xml:space="preserve">Innamekosten, drogen en schonen                                                                                                  </t>
  </si>
  <si>
    <t>ingevuld jan 2020</t>
  </si>
  <si>
    <t>6/ha voor hagel</t>
  </si>
  <si>
    <t>Voorbeeld kostprijs- en saldoberekening wintertarwe teelt 2020 van Arie Kleistreek (excl. BTW)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</si>
</sst>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&quot;€&quot;\ #,##0_-;[Red]&quot;€&quot;\ #,##0\-"/>
    <numFmt numFmtId="165" formatCode="_-* #,##0_-;_-* #,##0\-;_-* &quot;-&quot;??_-;_-@_-"/>
    <numFmt numFmtId="166" formatCode="_ [$€-2]\ * #,##0_ ;_ [$€-2]\ * \-#,##0_ ;_ [$€-2]\ * &quot;-&quot;??_ ;_ @_ "/>
    <numFmt numFmtId="167" formatCode="&quot;€&quot;\ #,##0"/>
    <numFmt numFmtId="168" formatCode="&quot;€&quot;\ #,##0_-"/>
    <numFmt numFmtId="169" formatCode="&quot;€&quot;\ #,##0.0000_-"/>
    <numFmt numFmtId="170" formatCode="_ [$€-2]\ * #,##0.000_ ;_ [$€-2]\ * \-#,##0.000_ ;_ [$€-2]\ * &quot;-&quot;??_ ;_ @_ "/>
    <numFmt numFmtId="171" formatCode="&quot;€&quot;\ #,##0.000"/>
    <numFmt numFmtId="172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ill Sans MT"/>
      <family val="2"/>
    </font>
    <font>
      <sz val="10"/>
      <name val="Gill Sans MT"/>
      <family val="2"/>
    </font>
    <font>
      <b/>
      <sz val="10"/>
      <name val="Arial"/>
      <family val="2"/>
    </font>
    <font>
      <b/>
      <sz val="10"/>
      <name val="Gill Sans MT"/>
    </font>
    <font>
      <b/>
      <sz val="11"/>
      <color theme="1"/>
      <name val="Calibri"/>
      <family val="2"/>
      <scheme val="minor"/>
    </font>
    <font>
      <b/>
      <sz val="14"/>
      <color rgb="FFFF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1" fontId="3" fillId="0" borderId="1" xfId="0" applyNumberFormat="1" applyFont="1" applyBorder="1" applyProtection="1">
      <protection locked="0"/>
    </xf>
    <xf numFmtId="165" fontId="3" fillId="0" borderId="1" xfId="1" applyNumberFormat="1" applyFont="1" applyBorder="1" applyProtection="1">
      <protection locked="0"/>
    </xf>
    <xf numFmtId="172" fontId="0" fillId="0" borderId="0" xfId="0" applyNumberFormat="1"/>
    <xf numFmtId="2" fontId="0" fillId="0" borderId="0" xfId="0" applyNumberFormat="1"/>
    <xf numFmtId="0" fontId="2" fillId="3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2" fillId="3" borderId="1" xfId="0" applyFont="1" applyFill="1" applyBorder="1"/>
    <xf numFmtId="165" fontId="3" fillId="3" borderId="1" xfId="1" applyNumberFormat="1" applyFont="1" applyFill="1" applyBorder="1"/>
    <xf numFmtId="166" fontId="2" fillId="3" borderId="1" xfId="1" applyNumberFormat="1" applyFont="1" applyFill="1" applyBorder="1"/>
    <xf numFmtId="1" fontId="3" fillId="3" borderId="1" xfId="0" applyNumberFormat="1" applyFont="1" applyFill="1" applyBorder="1"/>
    <xf numFmtId="3" fontId="3" fillId="3" borderId="1" xfId="0" applyNumberFormat="1" applyFont="1" applyFill="1" applyBorder="1"/>
    <xf numFmtId="166" fontId="2" fillId="3" borderId="1" xfId="0" applyNumberFormat="1" applyFont="1" applyFill="1" applyBorder="1"/>
    <xf numFmtId="168" fontId="2" fillId="3" borderId="1" xfId="0" applyNumberFormat="1" applyFont="1" applyFill="1" applyBorder="1"/>
    <xf numFmtId="164" fontId="3" fillId="3" borderId="1" xfId="0" applyNumberFormat="1" applyFont="1" applyFill="1" applyBorder="1"/>
    <xf numFmtId="166" fontId="3" fillId="3" borderId="1" xfId="0" applyNumberFormat="1" applyFont="1" applyFill="1" applyBorder="1"/>
    <xf numFmtId="169" fontId="3" fillId="3" borderId="1" xfId="0" applyNumberFormat="1" applyFont="1" applyFill="1" applyBorder="1"/>
    <xf numFmtId="170" fontId="3" fillId="3" borderId="1" xfId="0" applyNumberFormat="1" applyFont="1" applyFill="1" applyBorder="1"/>
    <xf numFmtId="9" fontId="3" fillId="3" borderId="1" xfId="0" applyNumberFormat="1" applyFont="1" applyFill="1" applyBorder="1"/>
    <xf numFmtId="0" fontId="0" fillId="2" borderId="0" xfId="0" applyFill="1"/>
    <xf numFmtId="0" fontId="4" fillId="2" borderId="0" xfId="0" applyFont="1" applyFill="1"/>
    <xf numFmtId="167" fontId="2" fillId="3" borderId="1" xfId="0" applyNumberFormat="1" applyFont="1" applyFill="1" applyBorder="1"/>
    <xf numFmtId="0" fontId="3" fillId="3" borderId="0" xfId="0" applyFont="1" applyFill="1" applyProtection="1">
      <protection locked="0"/>
    </xf>
    <xf numFmtId="0" fontId="0" fillId="3" borderId="0" xfId="0" applyFill="1"/>
    <xf numFmtId="0" fontId="2" fillId="4" borderId="1" xfId="0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/>
    <xf numFmtId="166" fontId="3" fillId="4" borderId="1" xfId="0" applyNumberFormat="1" applyFont="1" applyFill="1" applyBorder="1"/>
    <xf numFmtId="169" fontId="2" fillId="4" borderId="1" xfId="0" applyNumberFormat="1" applyFont="1" applyFill="1" applyBorder="1"/>
    <xf numFmtId="170" fontId="2" fillId="4" borderId="1" xfId="0" applyNumberFormat="1" applyFont="1" applyFill="1" applyBorder="1"/>
    <xf numFmtId="171" fontId="5" fillId="4" borderId="1" xfId="0" applyNumberFormat="1" applyFont="1" applyFill="1" applyBorder="1"/>
    <xf numFmtId="166" fontId="2" fillId="4" borderId="1" xfId="1" applyNumberFormat="1" applyFont="1" applyFill="1" applyBorder="1"/>
    <xf numFmtId="165" fontId="3" fillId="0" borderId="1" xfId="1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 applyProtection="1">
      <protection locked="0"/>
    </xf>
    <xf numFmtId="0" fontId="0" fillId="0" borderId="0" xfId="0" applyFill="1"/>
    <xf numFmtId="0" fontId="6" fillId="3" borderId="0" xfId="0" applyFont="1" applyFill="1"/>
    <xf numFmtId="0" fontId="7" fillId="3" borderId="1" xfId="0" applyFont="1" applyFill="1" applyBorder="1"/>
  </cellXfs>
  <cellStyles count="2">
    <cellStyle name="Komma" xfId="1" builtinId="3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3"/>
  <sheetViews>
    <sheetView tabSelected="1" zoomScaleNormal="10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E12" sqref="E12:F12"/>
    </sheetView>
  </sheetViews>
  <sheetFormatPr defaultRowHeight="14.4" x14ac:dyDescent="0.3"/>
  <cols>
    <col min="1" max="1" width="38.88671875" customWidth="1"/>
    <col min="4" max="4" width="12.88671875" customWidth="1"/>
    <col min="5" max="6" width="8.88671875" style="26"/>
    <col min="7" max="7" width="14.44140625" customWidth="1"/>
  </cols>
  <sheetData>
    <row r="1" spans="1:14" ht="16.8" x14ac:dyDescent="0.45">
      <c r="A1" s="7" t="s">
        <v>62</v>
      </c>
      <c r="B1" s="8"/>
      <c r="C1" s="8"/>
      <c r="D1" s="8"/>
      <c r="E1" s="8"/>
      <c r="F1" s="8"/>
      <c r="G1" s="8"/>
      <c r="H1" s="40" t="s">
        <v>52</v>
      </c>
      <c r="I1" s="26"/>
      <c r="J1" s="26"/>
      <c r="K1" s="26"/>
      <c r="L1" s="26"/>
      <c r="M1" s="26"/>
      <c r="N1" s="26"/>
    </row>
    <row r="2" spans="1:14" ht="16.8" x14ac:dyDescent="0.45">
      <c r="A2" s="9"/>
      <c r="B2" s="9" t="s">
        <v>60</v>
      </c>
      <c r="C2" s="9"/>
      <c r="D2" s="9"/>
      <c r="F2" s="9"/>
      <c r="G2" s="9"/>
      <c r="H2" s="22"/>
    </row>
    <row r="3" spans="1:14" ht="21.6" x14ac:dyDescent="0.55000000000000004">
      <c r="A3" s="41" t="s">
        <v>0</v>
      </c>
      <c r="B3" s="10" t="s">
        <v>1</v>
      </c>
      <c r="C3" s="10"/>
      <c r="D3" s="10"/>
      <c r="E3" s="10" t="s">
        <v>2</v>
      </c>
      <c r="F3" s="9"/>
      <c r="G3" s="9"/>
      <c r="H3" s="23" t="s">
        <v>3</v>
      </c>
    </row>
    <row r="4" spans="1:14" ht="16.8" x14ac:dyDescent="0.45">
      <c r="A4" s="9"/>
      <c r="B4" s="9" t="s">
        <v>4</v>
      </c>
      <c r="C4" s="9" t="s">
        <v>5</v>
      </c>
      <c r="D4" s="9" t="s">
        <v>6</v>
      </c>
      <c r="E4" s="9" t="s">
        <v>4</v>
      </c>
      <c r="F4" s="9" t="s">
        <v>5</v>
      </c>
      <c r="G4" s="9" t="s">
        <v>6</v>
      </c>
      <c r="H4" s="1"/>
      <c r="I4" s="1"/>
    </row>
    <row r="5" spans="1:14" ht="16.8" x14ac:dyDescent="0.45">
      <c r="A5" s="10" t="s">
        <v>7</v>
      </c>
      <c r="B5" s="9"/>
      <c r="C5" s="9"/>
      <c r="D5" s="9"/>
      <c r="E5" s="9"/>
      <c r="F5" s="9"/>
      <c r="G5" s="9"/>
      <c r="H5" s="1"/>
      <c r="I5" s="1"/>
    </row>
    <row r="6" spans="1:14" ht="16.8" x14ac:dyDescent="0.45">
      <c r="A6" s="9" t="s">
        <v>8</v>
      </c>
      <c r="B6" s="11">
        <v>10000</v>
      </c>
      <c r="C6" s="9">
        <v>0.17</v>
      </c>
      <c r="D6" s="11">
        <f>B6*C6</f>
        <v>1700.0000000000002</v>
      </c>
      <c r="E6" s="35"/>
      <c r="F6" s="36"/>
      <c r="G6" s="11">
        <f>E6*F6</f>
        <v>0</v>
      </c>
    </row>
    <row r="7" spans="1:14" ht="16.8" x14ac:dyDescent="0.45">
      <c r="A7" s="9" t="s">
        <v>9</v>
      </c>
      <c r="B7" s="9">
        <v>5</v>
      </c>
      <c r="C7" s="9">
        <v>60</v>
      </c>
      <c r="D7" s="11">
        <f>B7*C7</f>
        <v>300</v>
      </c>
      <c r="E7" s="36"/>
      <c r="F7" s="36"/>
      <c r="G7" s="11">
        <f>E7*F7</f>
        <v>0</v>
      </c>
    </row>
    <row r="8" spans="1:14" ht="16.8" x14ac:dyDescent="0.45">
      <c r="A8" s="9" t="s">
        <v>10</v>
      </c>
      <c r="B8" s="9">
        <v>25</v>
      </c>
      <c r="C8" s="9">
        <v>2.5</v>
      </c>
      <c r="D8" s="11">
        <f>B8*C8</f>
        <v>62.5</v>
      </c>
      <c r="E8" s="36"/>
      <c r="F8" s="36"/>
      <c r="G8" s="11">
        <f>E8*F8</f>
        <v>0</v>
      </c>
    </row>
    <row r="9" spans="1:14" ht="16.8" x14ac:dyDescent="0.45">
      <c r="A9" s="27" t="s">
        <v>11</v>
      </c>
      <c r="B9" s="27"/>
      <c r="C9" s="27"/>
      <c r="D9" s="34">
        <f>SUM(D6:D8)</f>
        <v>2062.5</v>
      </c>
      <c r="E9" s="29"/>
      <c r="F9" s="29"/>
      <c r="G9" s="34">
        <f>SUM(G6:G8)</f>
        <v>0</v>
      </c>
      <c r="H9" s="1"/>
      <c r="I9" s="1"/>
    </row>
    <row r="10" spans="1:14" ht="16.8" x14ac:dyDescent="0.45">
      <c r="A10" s="9"/>
      <c r="B10" s="9"/>
      <c r="C10" s="9"/>
      <c r="D10" s="9"/>
      <c r="E10" s="9"/>
      <c r="F10" s="9"/>
      <c r="G10" s="9"/>
      <c r="H10" s="1"/>
      <c r="I10" s="1"/>
    </row>
    <row r="11" spans="1:14" ht="16.8" x14ac:dyDescent="0.45">
      <c r="A11" s="10" t="s">
        <v>12</v>
      </c>
      <c r="B11" s="9"/>
      <c r="C11" s="9"/>
      <c r="D11" s="9"/>
      <c r="E11" s="9"/>
      <c r="F11" s="9"/>
      <c r="G11" s="9"/>
      <c r="H11" s="1"/>
      <c r="I11" s="1"/>
    </row>
    <row r="12" spans="1:14" ht="16.8" x14ac:dyDescent="0.45">
      <c r="A12" s="9" t="s">
        <v>13</v>
      </c>
      <c r="B12" s="9">
        <v>185</v>
      </c>
      <c r="C12" s="9">
        <v>0.56999999999999995</v>
      </c>
      <c r="D12" s="13">
        <f>B12*C12</f>
        <v>105.44999999999999</v>
      </c>
      <c r="E12" s="38"/>
      <c r="F12" s="38"/>
      <c r="G12" s="13">
        <f>E12*F12</f>
        <v>0</v>
      </c>
      <c r="H12" s="1"/>
      <c r="I12" s="1"/>
    </row>
    <row r="13" spans="1:14" ht="16.8" x14ac:dyDescent="0.45">
      <c r="A13" s="9" t="s">
        <v>14</v>
      </c>
      <c r="B13" s="9"/>
      <c r="C13" s="9"/>
      <c r="D13" s="9">
        <v>120</v>
      </c>
      <c r="E13" s="9"/>
      <c r="F13" s="9"/>
      <c r="G13" s="3"/>
      <c r="H13" s="1"/>
      <c r="I13" s="1"/>
      <c r="J13" s="5"/>
      <c r="K13" s="5"/>
      <c r="L13" s="6"/>
    </row>
    <row r="14" spans="1:14" ht="16.8" x14ac:dyDescent="0.45">
      <c r="A14" s="9" t="s">
        <v>51</v>
      </c>
      <c r="B14" s="9"/>
      <c r="C14" s="9" t="s">
        <v>15</v>
      </c>
      <c r="D14" s="9">
        <v>200</v>
      </c>
      <c r="E14" s="9"/>
      <c r="F14" s="9"/>
      <c r="G14" s="3"/>
      <c r="H14" s="1"/>
      <c r="I14" s="1"/>
      <c r="J14" s="5"/>
      <c r="K14" s="5"/>
      <c r="L14" s="6"/>
    </row>
    <row r="15" spans="1:14" ht="16.8" x14ac:dyDescent="0.45">
      <c r="A15" s="9" t="s">
        <v>16</v>
      </c>
      <c r="B15" s="9"/>
      <c r="C15" s="9"/>
      <c r="D15" s="9">
        <v>70</v>
      </c>
      <c r="E15" s="9"/>
      <c r="F15" s="9"/>
      <c r="G15" s="3"/>
      <c r="H15" s="1"/>
      <c r="I15" s="1"/>
      <c r="J15" s="5"/>
      <c r="K15" s="5"/>
      <c r="L15" s="6"/>
    </row>
    <row r="16" spans="1:14" ht="16.8" x14ac:dyDescent="0.45">
      <c r="A16" s="9" t="s">
        <v>17</v>
      </c>
      <c r="B16" s="9"/>
      <c r="C16" s="9"/>
      <c r="D16" s="14">
        <v>0</v>
      </c>
      <c r="E16" s="9"/>
      <c r="F16" s="9"/>
      <c r="G16" s="37"/>
      <c r="H16" s="1"/>
      <c r="I16" s="1"/>
      <c r="J16" s="5"/>
      <c r="K16" s="5"/>
      <c r="L16" s="6"/>
    </row>
    <row r="17" spans="1:12" ht="16.8" x14ac:dyDescent="0.45">
      <c r="A17" s="9" t="s">
        <v>18</v>
      </c>
      <c r="B17" s="9"/>
      <c r="C17" s="9"/>
      <c r="D17" s="9">
        <v>0</v>
      </c>
      <c r="E17" s="9"/>
      <c r="F17" s="9"/>
      <c r="G17" s="3"/>
      <c r="H17" s="1" t="s">
        <v>61</v>
      </c>
      <c r="I17" s="1"/>
      <c r="J17" s="5"/>
      <c r="K17" s="5"/>
      <c r="L17" s="6"/>
    </row>
    <row r="18" spans="1:12" ht="16.8" x14ac:dyDescent="0.45">
      <c r="A18" s="9" t="s">
        <v>59</v>
      </c>
      <c r="B18" s="9"/>
      <c r="C18" s="9"/>
      <c r="D18" s="9">
        <v>25</v>
      </c>
      <c r="E18" s="9"/>
      <c r="F18" s="9"/>
      <c r="G18" s="3"/>
      <c r="H18" s="1"/>
      <c r="I18" s="1"/>
      <c r="J18" s="5"/>
      <c r="K18" s="5"/>
      <c r="L18" s="6"/>
    </row>
    <row r="19" spans="1:12" ht="16.8" x14ac:dyDescent="0.45">
      <c r="A19" s="10" t="s">
        <v>19</v>
      </c>
      <c r="B19" s="10"/>
      <c r="C19" s="10"/>
      <c r="D19" s="15">
        <f>SUM(D12:D18)</f>
        <v>520.45000000000005</v>
      </c>
      <c r="E19" s="9"/>
      <c r="F19" s="9"/>
      <c r="G19" s="24">
        <f>SUM(G12:G18)</f>
        <v>0</v>
      </c>
      <c r="H19" s="1"/>
      <c r="I19" s="1"/>
      <c r="J19" s="5"/>
      <c r="K19" s="5"/>
      <c r="L19" s="6"/>
    </row>
    <row r="20" spans="1:12" ht="16.8" x14ac:dyDescent="0.45">
      <c r="A20" s="9"/>
      <c r="B20" s="9"/>
      <c r="C20" s="9"/>
      <c r="D20" s="9"/>
      <c r="E20" s="9"/>
      <c r="F20" s="9"/>
      <c r="G20" s="9"/>
      <c r="H20" s="1"/>
      <c r="I20" s="1"/>
      <c r="J20" s="5"/>
      <c r="K20" s="5"/>
      <c r="L20" s="6"/>
    </row>
    <row r="21" spans="1:12" ht="16.8" x14ac:dyDescent="0.45">
      <c r="A21" s="10" t="s">
        <v>20</v>
      </c>
      <c r="B21" s="9"/>
      <c r="C21" s="9"/>
      <c r="D21" s="9"/>
      <c r="E21" s="9"/>
      <c r="F21" s="9"/>
      <c r="G21" s="9"/>
      <c r="H21" s="1"/>
      <c r="I21" s="1"/>
      <c r="J21" s="5"/>
      <c r="K21" s="5"/>
      <c r="L21" s="6"/>
    </row>
    <row r="22" spans="1:12" ht="16.8" x14ac:dyDescent="0.45">
      <c r="A22" s="9" t="s">
        <v>21</v>
      </c>
      <c r="B22" s="9">
        <v>10</v>
      </c>
      <c r="C22" s="9">
        <v>28.5</v>
      </c>
      <c r="D22" s="13">
        <f>B22*C22</f>
        <v>285</v>
      </c>
      <c r="E22" s="38"/>
      <c r="F22" s="38"/>
      <c r="G22" s="11">
        <f>E22*F22</f>
        <v>0</v>
      </c>
      <c r="H22" s="1"/>
      <c r="I22" s="1"/>
      <c r="J22" s="5"/>
      <c r="K22" s="5"/>
      <c r="L22" s="6"/>
    </row>
    <row r="23" spans="1:12" ht="16.8" x14ac:dyDescent="0.45">
      <c r="A23" s="9" t="s">
        <v>22</v>
      </c>
      <c r="B23" s="9"/>
      <c r="C23" s="9"/>
      <c r="D23" s="9">
        <v>125</v>
      </c>
      <c r="E23" s="9"/>
      <c r="F23" s="9"/>
      <c r="G23" s="4"/>
      <c r="H23" s="1"/>
      <c r="I23" s="1"/>
      <c r="J23" s="5"/>
      <c r="K23" s="5"/>
      <c r="L23" s="6"/>
    </row>
    <row r="24" spans="1:12" ht="16.8" x14ac:dyDescent="0.45">
      <c r="A24" s="9" t="s">
        <v>23</v>
      </c>
      <c r="B24" s="9"/>
      <c r="C24" s="9"/>
      <c r="D24" s="9">
        <v>80</v>
      </c>
      <c r="E24" s="9"/>
      <c r="F24" s="9"/>
      <c r="G24" s="4"/>
      <c r="H24" s="1"/>
      <c r="I24" s="1"/>
      <c r="L24" s="6"/>
    </row>
    <row r="25" spans="1:12" ht="16.8" x14ac:dyDescent="0.45">
      <c r="A25" s="9" t="s">
        <v>24</v>
      </c>
      <c r="B25" s="9"/>
      <c r="C25" s="9"/>
      <c r="D25" s="9">
        <v>200</v>
      </c>
      <c r="E25" s="9"/>
      <c r="F25" s="9"/>
      <c r="G25" s="4"/>
      <c r="H25" s="1"/>
      <c r="I25" s="1"/>
    </row>
    <row r="26" spans="1:12" ht="16.8" x14ac:dyDescent="0.45">
      <c r="A26" s="9" t="s">
        <v>25</v>
      </c>
      <c r="B26" s="9"/>
      <c r="C26" s="9"/>
      <c r="D26" s="9">
        <v>110</v>
      </c>
      <c r="E26" s="9"/>
      <c r="F26" s="9"/>
      <c r="G26" s="4"/>
      <c r="H26" s="1"/>
      <c r="I26" s="1"/>
    </row>
    <row r="27" spans="1:12" ht="16.8" x14ac:dyDescent="0.45">
      <c r="A27" s="10" t="s">
        <v>26</v>
      </c>
      <c r="B27" s="10"/>
      <c r="C27" s="10"/>
      <c r="D27" s="15">
        <f>SUM(D22:D26)</f>
        <v>800</v>
      </c>
      <c r="E27" s="18"/>
      <c r="F27" s="18"/>
      <c r="G27" s="12">
        <f>SUM(G22:G26)</f>
        <v>0</v>
      </c>
      <c r="H27" s="1"/>
      <c r="I27" s="1"/>
    </row>
    <row r="28" spans="1:12" ht="16.8" x14ac:dyDescent="0.45">
      <c r="A28" s="9"/>
      <c r="B28" s="9"/>
      <c r="C28" s="9"/>
      <c r="D28" s="9"/>
      <c r="E28" s="9"/>
      <c r="F28" s="9"/>
      <c r="G28" s="9"/>
      <c r="H28" s="1"/>
      <c r="I28" s="1"/>
    </row>
    <row r="29" spans="1:12" ht="16.8" x14ac:dyDescent="0.45">
      <c r="A29" s="10" t="s">
        <v>27</v>
      </c>
      <c r="B29" s="9"/>
      <c r="C29" s="9"/>
      <c r="D29" s="9"/>
      <c r="E29" s="9"/>
      <c r="F29" s="9"/>
      <c r="G29" s="9"/>
      <c r="H29" s="1"/>
      <c r="I29" s="1"/>
    </row>
    <row r="30" spans="1:12" ht="16.8" x14ac:dyDescent="0.45">
      <c r="A30" s="9" t="s">
        <v>28</v>
      </c>
      <c r="B30" s="9"/>
      <c r="C30" s="9"/>
      <c r="D30" s="9">
        <v>1000</v>
      </c>
      <c r="E30" s="9"/>
      <c r="F30" s="9"/>
      <c r="G30" s="4"/>
      <c r="H30" s="1"/>
      <c r="I30" s="1"/>
    </row>
    <row r="31" spans="1:12" ht="16.8" x14ac:dyDescent="0.45">
      <c r="A31" s="9" t="s">
        <v>29</v>
      </c>
      <c r="B31" s="9"/>
      <c r="C31" s="9"/>
      <c r="D31" s="9">
        <v>25</v>
      </c>
      <c r="E31" s="9"/>
      <c r="F31" s="9"/>
      <c r="G31" s="4"/>
      <c r="H31" s="1"/>
      <c r="I31" s="1"/>
    </row>
    <row r="32" spans="1:12" ht="16.8" x14ac:dyDescent="0.45">
      <c r="A32" s="9" t="s">
        <v>30</v>
      </c>
      <c r="B32" s="9"/>
      <c r="C32" s="9"/>
      <c r="D32" s="9">
        <v>10</v>
      </c>
      <c r="E32" s="9"/>
      <c r="F32" s="9"/>
      <c r="G32" s="4"/>
      <c r="H32" s="1"/>
      <c r="I32" s="1"/>
    </row>
    <row r="33" spans="1:9" ht="16.8" x14ac:dyDescent="0.45">
      <c r="A33" s="10" t="s">
        <v>31</v>
      </c>
      <c r="B33" s="10"/>
      <c r="C33" s="10"/>
      <c r="D33" s="16">
        <f>SUM(D30:D32)</f>
        <v>1035</v>
      </c>
      <c r="E33" s="9"/>
      <c r="F33" s="9"/>
      <c r="G33" s="15">
        <f>SUM(G30:G32)</f>
        <v>0</v>
      </c>
      <c r="H33" s="1"/>
      <c r="I33" s="1"/>
    </row>
    <row r="34" spans="1:9" ht="16.8" x14ac:dyDescent="0.45">
      <c r="A34" s="9"/>
      <c r="B34" s="9"/>
      <c r="C34" s="9"/>
      <c r="D34" s="9"/>
      <c r="E34" s="9"/>
      <c r="F34" s="9"/>
      <c r="G34" s="9"/>
      <c r="H34" s="1"/>
      <c r="I34" s="1"/>
    </row>
    <row r="35" spans="1:9" ht="16.8" x14ac:dyDescent="0.45">
      <c r="A35" s="10" t="s">
        <v>32</v>
      </c>
      <c r="B35" s="9"/>
      <c r="C35" s="9"/>
      <c r="D35" s="9"/>
      <c r="E35" s="9"/>
      <c r="F35" s="9"/>
      <c r="G35" s="9"/>
      <c r="H35" s="1"/>
      <c r="I35" s="1"/>
    </row>
    <row r="36" spans="1:9" ht="16.8" x14ac:dyDescent="0.45">
      <c r="A36" s="9" t="s">
        <v>33</v>
      </c>
      <c r="B36" s="9"/>
      <c r="C36" s="9"/>
      <c r="D36" s="9">
        <v>25</v>
      </c>
      <c r="E36" s="9"/>
      <c r="F36" s="9"/>
      <c r="G36" s="4"/>
      <c r="H36" s="1"/>
      <c r="I36" s="1"/>
    </row>
    <row r="37" spans="1:9" ht="16.8" x14ac:dyDescent="0.45">
      <c r="A37" s="9" t="s">
        <v>34</v>
      </c>
      <c r="B37" s="9"/>
      <c r="C37" s="9"/>
      <c r="D37" s="9">
        <v>150</v>
      </c>
      <c r="E37" s="9"/>
      <c r="F37" s="9"/>
      <c r="G37" s="4"/>
      <c r="H37" s="1"/>
      <c r="I37" s="1"/>
    </row>
    <row r="38" spans="1:9" ht="16.8" x14ac:dyDescent="0.45">
      <c r="A38" s="10" t="s">
        <v>35</v>
      </c>
      <c r="B38" s="10"/>
      <c r="C38" s="10"/>
      <c r="D38" s="15">
        <f>SUM(D36:D37)</f>
        <v>175</v>
      </c>
      <c r="E38" s="9"/>
      <c r="F38" s="9"/>
      <c r="G38" s="15">
        <f>SUM(G36:G37)</f>
        <v>0</v>
      </c>
      <c r="H38" s="1"/>
      <c r="I38" s="1"/>
    </row>
    <row r="39" spans="1:9" ht="16.8" x14ac:dyDescent="0.45">
      <c r="A39" s="9"/>
      <c r="B39" s="9"/>
      <c r="C39" s="9"/>
      <c r="D39" s="9"/>
      <c r="E39" s="9"/>
      <c r="F39" s="9"/>
      <c r="G39" s="9"/>
      <c r="H39" s="1"/>
      <c r="I39" s="1"/>
    </row>
    <row r="40" spans="1:9" ht="16.8" x14ac:dyDescent="0.45">
      <c r="A40" s="10" t="s">
        <v>36</v>
      </c>
      <c r="B40" s="9"/>
      <c r="C40" s="9"/>
      <c r="D40" s="9"/>
      <c r="E40" s="9"/>
      <c r="F40" s="9"/>
      <c r="G40" s="9"/>
      <c r="H40" s="1"/>
      <c r="I40" s="1"/>
    </row>
    <row r="41" spans="1:9" ht="16.8" x14ac:dyDescent="0.45">
      <c r="A41" s="9" t="s">
        <v>37</v>
      </c>
      <c r="B41" s="9"/>
      <c r="C41" s="9"/>
      <c r="D41" s="9">
        <v>0</v>
      </c>
      <c r="E41" s="9"/>
      <c r="F41" s="9"/>
      <c r="G41" s="4">
        <v>0</v>
      </c>
      <c r="H41" s="1"/>
      <c r="I41" s="1"/>
    </row>
    <row r="42" spans="1:9" ht="16.8" x14ac:dyDescent="0.45">
      <c r="A42" s="9" t="s">
        <v>38</v>
      </c>
      <c r="B42" s="9"/>
      <c r="C42" s="9"/>
      <c r="D42" s="9">
        <v>0</v>
      </c>
      <c r="E42" s="9"/>
      <c r="F42" s="9"/>
      <c r="G42" s="4">
        <v>0</v>
      </c>
      <c r="H42" s="1"/>
      <c r="I42" s="1"/>
    </row>
    <row r="43" spans="1:9" ht="16.8" x14ac:dyDescent="0.45">
      <c r="A43" s="9" t="s">
        <v>39</v>
      </c>
      <c r="B43" s="9"/>
      <c r="C43" s="9"/>
      <c r="D43" s="9">
        <v>0</v>
      </c>
      <c r="E43" s="9"/>
      <c r="F43" s="9"/>
      <c r="G43" s="4">
        <v>0</v>
      </c>
      <c r="H43" s="1"/>
      <c r="I43" s="1"/>
    </row>
    <row r="44" spans="1:9" ht="16.8" x14ac:dyDescent="0.45">
      <c r="A44" s="9" t="s">
        <v>40</v>
      </c>
      <c r="B44" s="9"/>
      <c r="C44" s="9"/>
      <c r="D44" s="9">
        <v>0</v>
      </c>
      <c r="E44" s="9"/>
      <c r="F44" s="9"/>
      <c r="G44" s="4">
        <v>0</v>
      </c>
      <c r="H44" s="1"/>
      <c r="I44" s="1"/>
    </row>
    <row r="45" spans="1:9" ht="16.8" x14ac:dyDescent="0.45">
      <c r="A45" s="10" t="s">
        <v>41</v>
      </c>
      <c r="B45" s="10"/>
      <c r="C45" s="10"/>
      <c r="D45" s="15">
        <f>SUM(D41:D44)</f>
        <v>0</v>
      </c>
      <c r="E45" s="9"/>
      <c r="F45" s="9"/>
      <c r="G45" s="12">
        <f>SUM(G41:G44)</f>
        <v>0</v>
      </c>
      <c r="H45" s="1"/>
      <c r="I45" s="1"/>
    </row>
    <row r="46" spans="1:9" ht="16.8" x14ac:dyDescent="0.45">
      <c r="A46" s="9"/>
      <c r="B46" s="9"/>
      <c r="C46" s="9"/>
      <c r="D46" s="9"/>
      <c r="E46" s="9"/>
      <c r="F46" s="9"/>
      <c r="G46" s="9"/>
      <c r="H46" s="1"/>
      <c r="I46" s="1"/>
    </row>
    <row r="47" spans="1:9" ht="16.8" x14ac:dyDescent="0.45">
      <c r="A47" s="27" t="s">
        <v>42</v>
      </c>
      <c r="B47" s="28"/>
      <c r="C47" s="29"/>
      <c r="D47" s="30">
        <f>D45+D38+D33+D27+D19</f>
        <v>2530.4499999999998</v>
      </c>
      <c r="E47" s="9"/>
      <c r="F47" s="9"/>
      <c r="G47" s="30">
        <f>G45+G38+G33+G27+G19</f>
        <v>0</v>
      </c>
      <c r="H47" s="1"/>
      <c r="I47" s="1"/>
    </row>
    <row r="48" spans="1:9" ht="16.8" x14ac:dyDescent="0.45">
      <c r="A48" s="9" t="s">
        <v>43</v>
      </c>
      <c r="B48" s="17"/>
      <c r="C48" s="9"/>
      <c r="D48" s="18">
        <f>D7+D8</f>
        <v>362.5</v>
      </c>
      <c r="E48" s="9"/>
      <c r="F48" s="9"/>
      <c r="G48" s="18">
        <f>G7+G8</f>
        <v>0</v>
      </c>
      <c r="H48" s="1"/>
      <c r="I48" s="1"/>
    </row>
    <row r="49" spans="1:9" ht="16.8" x14ac:dyDescent="0.45">
      <c r="A49" s="9" t="s">
        <v>44</v>
      </c>
      <c r="B49" s="17"/>
      <c r="C49" s="9"/>
      <c r="D49" s="18">
        <f>D47-D48</f>
        <v>2167.9499999999998</v>
      </c>
      <c r="E49" s="9"/>
      <c r="F49" s="9"/>
      <c r="G49" s="18">
        <f>G47-G48</f>
        <v>0</v>
      </c>
      <c r="H49" s="1"/>
      <c r="I49" s="1"/>
    </row>
    <row r="50" spans="1:9" ht="16.8" x14ac:dyDescent="0.45">
      <c r="A50" s="9" t="s">
        <v>45</v>
      </c>
      <c r="B50" s="9"/>
      <c r="C50" s="9"/>
      <c r="D50" s="11">
        <f>B6</f>
        <v>10000</v>
      </c>
      <c r="E50" s="9"/>
      <c r="F50" s="9"/>
      <c r="G50" s="11">
        <f>E6</f>
        <v>0</v>
      </c>
      <c r="H50" s="1"/>
      <c r="I50" s="1"/>
    </row>
    <row r="51" spans="1:9" ht="16.8" x14ac:dyDescent="0.45">
      <c r="A51" s="9" t="s">
        <v>46</v>
      </c>
      <c r="B51" s="19"/>
      <c r="C51" s="19"/>
      <c r="D51" s="20">
        <f>D49/D50</f>
        <v>0.21679499999999999</v>
      </c>
      <c r="E51" s="9"/>
      <c r="F51" s="9"/>
      <c r="G51" s="20" t="e">
        <f>G49/G50</f>
        <v>#DIV/0!</v>
      </c>
      <c r="H51" s="1"/>
      <c r="I51" s="1"/>
    </row>
    <row r="52" spans="1:9" ht="16.8" x14ac:dyDescent="0.45">
      <c r="A52" s="9" t="s">
        <v>47</v>
      </c>
      <c r="B52" s="21"/>
      <c r="C52" s="9"/>
      <c r="D52" s="21">
        <v>0.15</v>
      </c>
      <c r="E52" s="9"/>
      <c r="F52" s="9"/>
      <c r="G52" s="21">
        <v>0.15</v>
      </c>
      <c r="H52" s="1"/>
      <c r="I52" s="1"/>
    </row>
    <row r="53" spans="1:9" ht="16.8" x14ac:dyDescent="0.45">
      <c r="A53" s="27" t="s">
        <v>58</v>
      </c>
      <c r="B53" s="31"/>
      <c r="C53" s="31"/>
      <c r="D53" s="32">
        <f>D51+(D51*D52)</f>
        <v>0.24931424999999999</v>
      </c>
      <c r="E53" s="9"/>
      <c r="F53" s="9"/>
      <c r="G53" s="33" t="e">
        <f>G51+(G51*G52)</f>
        <v>#DIV/0!</v>
      </c>
      <c r="H53" s="1"/>
      <c r="I53" s="1"/>
    </row>
    <row r="54" spans="1:9" ht="16.8" x14ac:dyDescent="0.45">
      <c r="A54" s="9"/>
      <c r="B54" s="9"/>
      <c r="C54" s="9"/>
      <c r="D54" s="9"/>
      <c r="E54" s="9"/>
      <c r="F54" s="9"/>
      <c r="G54" s="9"/>
      <c r="H54" s="1"/>
      <c r="I54" s="1"/>
    </row>
    <row r="55" spans="1:9" ht="16.8" x14ac:dyDescent="0.45">
      <c r="A55" s="9"/>
      <c r="B55" s="9"/>
      <c r="C55" s="9"/>
      <c r="D55" s="9"/>
      <c r="E55" s="9"/>
      <c r="F55" s="9"/>
      <c r="G55" s="9"/>
      <c r="H55" s="1"/>
      <c r="I55" s="1"/>
    </row>
    <row r="56" spans="1:9" ht="16.8" x14ac:dyDescent="0.45">
      <c r="A56" s="9" t="s">
        <v>48</v>
      </c>
      <c r="B56" s="17"/>
      <c r="C56" s="9"/>
      <c r="D56" s="18">
        <f>D9-D19</f>
        <v>1542.05</v>
      </c>
      <c r="E56" s="9"/>
      <c r="F56" s="9"/>
      <c r="G56" s="18">
        <f>G9-G19</f>
        <v>0</v>
      </c>
      <c r="H56" s="1"/>
      <c r="I56" s="1"/>
    </row>
    <row r="57" spans="1:9" ht="16.8" x14ac:dyDescent="0.45">
      <c r="A57" s="9" t="s">
        <v>49</v>
      </c>
      <c r="B57" s="17"/>
      <c r="C57" s="9"/>
      <c r="D57" s="18">
        <f>D9-D19-D27</f>
        <v>742.05</v>
      </c>
      <c r="E57" s="9"/>
      <c r="F57" s="9"/>
      <c r="G57" s="18">
        <f>G9-G19-G27</f>
        <v>0</v>
      </c>
      <c r="H57" s="1"/>
      <c r="I57" s="2"/>
    </row>
    <row r="58" spans="1:9" ht="16.8" x14ac:dyDescent="0.45">
      <c r="A58" s="9" t="s">
        <v>50</v>
      </c>
      <c r="B58" s="17"/>
      <c r="C58" s="9"/>
      <c r="D58" s="18">
        <f>D9-D47</f>
        <v>-467.94999999999982</v>
      </c>
      <c r="E58" s="9"/>
      <c r="F58" s="9"/>
      <c r="G58" s="18">
        <f>G9-G47</f>
        <v>0</v>
      </c>
      <c r="H58" s="1"/>
      <c r="I58" s="1"/>
    </row>
    <row r="60" spans="1:9" ht="16.8" x14ac:dyDescent="0.45">
      <c r="A60" s="25" t="s">
        <v>57</v>
      </c>
      <c r="B60" s="26"/>
      <c r="C60" s="26"/>
      <c r="D60" s="26"/>
      <c r="G60" s="26"/>
    </row>
    <row r="61" spans="1:9" x14ac:dyDescent="0.3">
      <c r="A61" s="26" t="s">
        <v>53</v>
      </c>
      <c r="B61" s="26"/>
      <c r="C61" s="26"/>
      <c r="D61" s="26"/>
      <c r="G61" s="26"/>
    </row>
    <row r="62" spans="1:9" x14ac:dyDescent="0.3">
      <c r="A62" s="26" t="s">
        <v>54</v>
      </c>
      <c r="B62" s="26"/>
      <c r="C62" s="26"/>
      <c r="D62" s="26"/>
      <c r="G62" s="26"/>
    </row>
    <row r="63" spans="1:9" x14ac:dyDescent="0.3">
      <c r="A63" s="26" t="s">
        <v>55</v>
      </c>
      <c r="B63" s="26"/>
      <c r="C63" s="26"/>
      <c r="D63" s="26"/>
      <c r="G63" s="26"/>
    </row>
    <row r="64" spans="1:9" x14ac:dyDescent="0.3">
      <c r="A64" s="26" t="s">
        <v>56</v>
      </c>
      <c r="B64" s="26"/>
      <c r="C64" s="26"/>
      <c r="D64" s="26"/>
      <c r="G64" s="26"/>
    </row>
    <row r="65" s="39" customFormat="1" x14ac:dyDescent="0.3"/>
    <row r="66" s="39" customFormat="1" x14ac:dyDescent="0.3"/>
    <row r="67" s="39" customFormat="1" x14ac:dyDescent="0.3"/>
    <row r="68" s="39" customFormat="1" x14ac:dyDescent="0.3"/>
    <row r="69" s="39" customFormat="1" x14ac:dyDescent="0.3"/>
    <row r="70" s="39" customFormat="1" x14ac:dyDescent="0.3"/>
    <row r="71" s="39" customFormat="1" x14ac:dyDescent="0.3"/>
    <row r="72" s="39" customFormat="1" x14ac:dyDescent="0.3"/>
    <row r="73" s="39" customFormat="1" x14ac:dyDescent="0.3"/>
    <row r="74" s="39" customFormat="1" x14ac:dyDescent="0.3"/>
    <row r="75" s="39" customFormat="1" x14ac:dyDescent="0.3"/>
    <row r="76" s="39" customFormat="1" x14ac:dyDescent="0.3"/>
    <row r="77" s="39" customFormat="1" x14ac:dyDescent="0.3"/>
    <row r="78" s="39" customFormat="1" x14ac:dyDescent="0.3"/>
    <row r="79" s="39" customFormat="1" x14ac:dyDescent="0.3"/>
    <row r="80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  <row r="85" s="39" customFormat="1" x14ac:dyDescent="0.3"/>
    <row r="86" s="39" customFormat="1" x14ac:dyDescent="0.3"/>
    <row r="87" s="39" customFormat="1" x14ac:dyDescent="0.3"/>
    <row r="88" s="39" customFormat="1" x14ac:dyDescent="0.3"/>
    <row r="89" s="39" customFormat="1" x14ac:dyDescent="0.3"/>
    <row r="90" s="39" customFormat="1" x14ac:dyDescent="0.3"/>
    <row r="91" s="39" customFormat="1" x14ac:dyDescent="0.3"/>
    <row r="92" s="39" customFormat="1" x14ac:dyDescent="0.3"/>
    <row r="93" s="39" customFormat="1" x14ac:dyDescent="0.3"/>
    <row r="94" s="39" customFormat="1" x14ac:dyDescent="0.3"/>
    <row r="95" s="39" customFormat="1" x14ac:dyDescent="0.3"/>
    <row r="96" s="39" customFormat="1" x14ac:dyDescent="0.3"/>
    <row r="97" s="39" customFormat="1" x14ac:dyDescent="0.3"/>
    <row r="98" s="39" customFormat="1" x14ac:dyDescent="0.3"/>
    <row r="99" s="39" customFormat="1" x14ac:dyDescent="0.3"/>
    <row r="100" s="39" customFormat="1" x14ac:dyDescent="0.3"/>
    <row r="101" s="39" customFormat="1" x14ac:dyDescent="0.3"/>
    <row r="102" s="39" customFormat="1" x14ac:dyDescent="0.3"/>
    <row r="103" s="39" customFormat="1" x14ac:dyDescent="0.3"/>
    <row r="104" s="39" customFormat="1" x14ac:dyDescent="0.3"/>
    <row r="105" s="39" customFormat="1" x14ac:dyDescent="0.3"/>
    <row r="106" s="39" customFormat="1" x14ac:dyDescent="0.3"/>
    <row r="107" s="39" customFormat="1" x14ac:dyDescent="0.3"/>
    <row r="108" s="39" customFormat="1" x14ac:dyDescent="0.3"/>
    <row r="109" s="39" customFormat="1" x14ac:dyDescent="0.3"/>
    <row r="110" s="39" customFormat="1" x14ac:dyDescent="0.3"/>
    <row r="111" s="39" customFormat="1" x14ac:dyDescent="0.3"/>
    <row r="112" s="39" customFormat="1" x14ac:dyDescent="0.3"/>
    <row r="113" s="39" customFormat="1" x14ac:dyDescent="0.3"/>
    <row r="114" s="39" customFormat="1" x14ac:dyDescent="0.3"/>
    <row r="115" s="39" customFormat="1" x14ac:dyDescent="0.3"/>
    <row r="116" s="39" customFormat="1" x14ac:dyDescent="0.3"/>
    <row r="117" s="39" customFormat="1" x14ac:dyDescent="0.3"/>
    <row r="118" s="39" customFormat="1" x14ac:dyDescent="0.3"/>
    <row r="119" s="39" customFormat="1" x14ac:dyDescent="0.3"/>
    <row r="120" s="39" customFormat="1" x14ac:dyDescent="0.3"/>
    <row r="121" s="39" customFormat="1" x14ac:dyDescent="0.3"/>
    <row r="122" s="39" customFormat="1" x14ac:dyDescent="0.3"/>
    <row r="123" s="39" customFormat="1" x14ac:dyDescent="0.3"/>
    <row r="124" s="39" customFormat="1" x14ac:dyDescent="0.3"/>
    <row r="125" s="39" customFormat="1" x14ac:dyDescent="0.3"/>
    <row r="126" s="39" customFormat="1" x14ac:dyDescent="0.3"/>
    <row r="127" s="39" customFormat="1" x14ac:dyDescent="0.3"/>
    <row r="128" s="39" customFormat="1" x14ac:dyDescent="0.3"/>
    <row r="129" s="39" customFormat="1" x14ac:dyDescent="0.3"/>
    <row r="130" s="39" customFormat="1" x14ac:dyDescent="0.3"/>
    <row r="131" s="39" customFormat="1" x14ac:dyDescent="0.3"/>
    <row r="132" s="39" customFormat="1" x14ac:dyDescent="0.3"/>
    <row r="133" s="39" customFormat="1" x14ac:dyDescent="0.3"/>
    <row r="134" s="39" customFormat="1" x14ac:dyDescent="0.3"/>
    <row r="135" s="39" customFormat="1" x14ac:dyDescent="0.3"/>
    <row r="136" s="39" customFormat="1" x14ac:dyDescent="0.3"/>
    <row r="137" s="39" customFormat="1" x14ac:dyDescent="0.3"/>
    <row r="138" s="39" customFormat="1" x14ac:dyDescent="0.3"/>
    <row r="139" s="39" customFormat="1" x14ac:dyDescent="0.3"/>
    <row r="140" s="39" customFormat="1" x14ac:dyDescent="0.3"/>
    <row r="141" s="39" customFormat="1" x14ac:dyDescent="0.3"/>
    <row r="142" s="39" customFormat="1" x14ac:dyDescent="0.3"/>
    <row r="143" s="39" customFormat="1" x14ac:dyDescent="0.3"/>
    <row r="144" s="39" customFormat="1" x14ac:dyDescent="0.3"/>
    <row r="145" s="39" customFormat="1" x14ac:dyDescent="0.3"/>
    <row r="146" s="39" customFormat="1" x14ac:dyDescent="0.3"/>
    <row r="147" s="39" customFormat="1" x14ac:dyDescent="0.3"/>
    <row r="148" s="39" customFormat="1" x14ac:dyDescent="0.3"/>
    <row r="149" s="39" customFormat="1" x14ac:dyDescent="0.3"/>
    <row r="150" s="39" customFormat="1" x14ac:dyDescent="0.3"/>
    <row r="151" s="39" customFormat="1" x14ac:dyDescent="0.3"/>
    <row r="152" s="39" customFormat="1" x14ac:dyDescent="0.3"/>
    <row r="153" s="39" customFormat="1" x14ac:dyDescent="0.3"/>
    <row r="154" s="39" customFormat="1" x14ac:dyDescent="0.3"/>
    <row r="155" s="39" customFormat="1" x14ac:dyDescent="0.3"/>
    <row r="156" s="39" customFormat="1" x14ac:dyDescent="0.3"/>
    <row r="157" s="39" customFormat="1" x14ac:dyDescent="0.3"/>
    <row r="158" s="39" customFormat="1" x14ac:dyDescent="0.3"/>
    <row r="159" s="39" customFormat="1" x14ac:dyDescent="0.3"/>
    <row r="160" s="39" customFormat="1" x14ac:dyDescent="0.3"/>
    <row r="161" s="39" customFormat="1" x14ac:dyDescent="0.3"/>
    <row r="162" s="39" customFormat="1" x14ac:dyDescent="0.3"/>
    <row r="163" s="39" customFormat="1" x14ac:dyDescent="0.3"/>
    <row r="164" s="39" customFormat="1" x14ac:dyDescent="0.3"/>
    <row r="165" s="39" customFormat="1" x14ac:dyDescent="0.3"/>
    <row r="166" s="39" customFormat="1" x14ac:dyDescent="0.3"/>
    <row r="167" s="39" customFormat="1" x14ac:dyDescent="0.3"/>
    <row r="168" s="39" customFormat="1" x14ac:dyDescent="0.3"/>
    <row r="169" s="39" customFormat="1" x14ac:dyDescent="0.3"/>
    <row r="170" s="39" customFormat="1" x14ac:dyDescent="0.3"/>
    <row r="171" s="39" customFormat="1" x14ac:dyDescent="0.3"/>
    <row r="172" s="39" customFormat="1" x14ac:dyDescent="0.3"/>
    <row r="173" s="39" customFormat="1" x14ac:dyDescent="0.3"/>
    <row r="174" s="39" customFormat="1" x14ac:dyDescent="0.3"/>
    <row r="175" s="39" customFormat="1" x14ac:dyDescent="0.3"/>
    <row r="176" s="39" customFormat="1" x14ac:dyDescent="0.3"/>
    <row r="177" s="39" customFormat="1" x14ac:dyDescent="0.3"/>
    <row r="178" s="39" customFormat="1" x14ac:dyDescent="0.3"/>
    <row r="179" s="39" customFormat="1" x14ac:dyDescent="0.3"/>
    <row r="180" s="39" customFormat="1" x14ac:dyDescent="0.3"/>
    <row r="181" s="39" customFormat="1" x14ac:dyDescent="0.3"/>
    <row r="182" s="39" customFormat="1" x14ac:dyDescent="0.3"/>
    <row r="183" s="39" customFormat="1" x14ac:dyDescent="0.3"/>
    <row r="184" s="39" customFormat="1" x14ac:dyDescent="0.3"/>
    <row r="185" s="39" customFormat="1" x14ac:dyDescent="0.3"/>
    <row r="186" s="39" customFormat="1" x14ac:dyDescent="0.3"/>
    <row r="187" s="39" customFormat="1" x14ac:dyDescent="0.3"/>
    <row r="188" s="39" customFormat="1" x14ac:dyDescent="0.3"/>
    <row r="189" s="39" customFormat="1" x14ac:dyDescent="0.3"/>
    <row r="190" s="39" customFormat="1" x14ac:dyDescent="0.3"/>
    <row r="191" s="39" customFormat="1" x14ac:dyDescent="0.3"/>
    <row r="192" s="39" customFormat="1" x14ac:dyDescent="0.3"/>
    <row r="193" s="39" customFormat="1" x14ac:dyDescent="0.3"/>
    <row r="194" s="39" customFormat="1" x14ac:dyDescent="0.3"/>
    <row r="195" s="39" customFormat="1" x14ac:dyDescent="0.3"/>
    <row r="196" s="39" customFormat="1" x14ac:dyDescent="0.3"/>
    <row r="197" s="39" customFormat="1" x14ac:dyDescent="0.3"/>
    <row r="198" s="39" customFormat="1" x14ac:dyDescent="0.3"/>
    <row r="199" s="39" customFormat="1" x14ac:dyDescent="0.3"/>
    <row r="200" s="39" customFormat="1" x14ac:dyDescent="0.3"/>
    <row r="201" s="39" customFormat="1" x14ac:dyDescent="0.3"/>
    <row r="202" s="39" customFormat="1" x14ac:dyDescent="0.3"/>
    <row r="203" s="39" customFormat="1" x14ac:dyDescent="0.3"/>
    <row r="204" s="39" customFormat="1" x14ac:dyDescent="0.3"/>
    <row r="205" s="39" customFormat="1" x14ac:dyDescent="0.3"/>
    <row r="206" s="39" customFormat="1" x14ac:dyDescent="0.3"/>
    <row r="207" s="39" customFormat="1" x14ac:dyDescent="0.3"/>
    <row r="208" s="39" customFormat="1" x14ac:dyDescent="0.3"/>
    <row r="209" s="39" customFormat="1" x14ac:dyDescent="0.3"/>
    <row r="210" s="39" customFormat="1" x14ac:dyDescent="0.3"/>
    <row r="211" s="39" customFormat="1" x14ac:dyDescent="0.3"/>
    <row r="212" s="39" customFormat="1" x14ac:dyDescent="0.3"/>
    <row r="213" s="39" customFormat="1" x14ac:dyDescent="0.3"/>
    <row r="214" s="39" customFormat="1" x14ac:dyDescent="0.3"/>
    <row r="215" s="39" customFormat="1" x14ac:dyDescent="0.3"/>
    <row r="216" s="39" customFormat="1" x14ac:dyDescent="0.3"/>
    <row r="217" s="39" customFormat="1" x14ac:dyDescent="0.3"/>
    <row r="218" s="39" customFormat="1" x14ac:dyDescent="0.3"/>
    <row r="219" s="39" customFormat="1" x14ac:dyDescent="0.3"/>
    <row r="220" s="39" customFormat="1" x14ac:dyDescent="0.3"/>
    <row r="221" s="39" customFormat="1" x14ac:dyDescent="0.3"/>
    <row r="222" s="39" customFormat="1" x14ac:dyDescent="0.3"/>
    <row r="223" s="39" customFormat="1" x14ac:dyDescent="0.3"/>
    <row r="224" s="39" customFormat="1" x14ac:dyDescent="0.3"/>
    <row r="225" s="39" customFormat="1" x14ac:dyDescent="0.3"/>
    <row r="226" s="39" customFormat="1" x14ac:dyDescent="0.3"/>
    <row r="227" s="39" customFormat="1" x14ac:dyDescent="0.3"/>
    <row r="228" s="39" customFormat="1" x14ac:dyDescent="0.3"/>
    <row r="229" s="39" customFormat="1" x14ac:dyDescent="0.3"/>
    <row r="230" s="39" customFormat="1" x14ac:dyDescent="0.3"/>
    <row r="231" s="39" customFormat="1" x14ac:dyDescent="0.3"/>
    <row r="232" s="39" customFormat="1" x14ac:dyDescent="0.3"/>
    <row r="233" s="39" customFormat="1" x14ac:dyDescent="0.3"/>
    <row r="234" s="39" customFormat="1" x14ac:dyDescent="0.3"/>
    <row r="235" s="39" customFormat="1" x14ac:dyDescent="0.3"/>
    <row r="236" s="39" customFormat="1" x14ac:dyDescent="0.3"/>
    <row r="237" s="39" customFormat="1" x14ac:dyDescent="0.3"/>
    <row r="238" s="39" customFormat="1" x14ac:dyDescent="0.3"/>
    <row r="239" s="39" customFormat="1" x14ac:dyDescent="0.3"/>
    <row r="240" s="39" customFormat="1" x14ac:dyDescent="0.3"/>
    <row r="241" s="39" customFormat="1" x14ac:dyDescent="0.3"/>
    <row r="242" s="39" customFormat="1" x14ac:dyDescent="0.3"/>
    <row r="243" s="39" customFormat="1" x14ac:dyDescent="0.3"/>
    <row r="244" s="39" customFormat="1" x14ac:dyDescent="0.3"/>
    <row r="245" s="39" customFormat="1" x14ac:dyDescent="0.3"/>
    <row r="246" s="39" customFormat="1" x14ac:dyDescent="0.3"/>
    <row r="247" s="39" customFormat="1" x14ac:dyDescent="0.3"/>
    <row r="248" s="39" customFormat="1" x14ac:dyDescent="0.3"/>
    <row r="249" s="39" customFormat="1" x14ac:dyDescent="0.3"/>
    <row r="250" s="39" customFormat="1" x14ac:dyDescent="0.3"/>
    <row r="251" s="39" customFormat="1" x14ac:dyDescent="0.3"/>
    <row r="252" s="39" customFormat="1" x14ac:dyDescent="0.3"/>
    <row r="253" s="39" customFormat="1" x14ac:dyDescent="0.3"/>
    <row r="254" s="39" customFormat="1" x14ac:dyDescent="0.3"/>
    <row r="255" s="39" customFormat="1" x14ac:dyDescent="0.3"/>
    <row r="256" s="39" customFormat="1" x14ac:dyDescent="0.3"/>
    <row r="257" s="39" customFormat="1" x14ac:dyDescent="0.3"/>
    <row r="258" s="39" customFormat="1" x14ac:dyDescent="0.3"/>
    <row r="259" s="39" customFormat="1" x14ac:dyDescent="0.3"/>
    <row r="260" s="39" customFormat="1" x14ac:dyDescent="0.3"/>
    <row r="261" s="39" customFormat="1" x14ac:dyDescent="0.3"/>
    <row r="262" s="39" customFormat="1" x14ac:dyDescent="0.3"/>
    <row r="263" s="39" customFormat="1" x14ac:dyDescent="0.3"/>
    <row r="264" s="39" customFormat="1" x14ac:dyDescent="0.3"/>
    <row r="265" s="39" customFormat="1" x14ac:dyDescent="0.3"/>
    <row r="266" s="39" customFormat="1" x14ac:dyDescent="0.3"/>
    <row r="267" s="39" customFormat="1" x14ac:dyDescent="0.3"/>
    <row r="268" s="39" customFormat="1" x14ac:dyDescent="0.3"/>
    <row r="269" s="39" customFormat="1" x14ac:dyDescent="0.3"/>
    <row r="270" s="39" customFormat="1" x14ac:dyDescent="0.3"/>
    <row r="271" s="39" customFormat="1" x14ac:dyDescent="0.3"/>
    <row r="272" s="39" customFormat="1" x14ac:dyDescent="0.3"/>
    <row r="273" s="39" customFormat="1" x14ac:dyDescent="0.3"/>
    <row r="274" s="39" customFormat="1" x14ac:dyDescent="0.3"/>
    <row r="275" s="39" customFormat="1" x14ac:dyDescent="0.3"/>
    <row r="276" s="39" customFormat="1" x14ac:dyDescent="0.3"/>
    <row r="277" s="39" customFormat="1" x14ac:dyDescent="0.3"/>
    <row r="278" s="39" customFormat="1" x14ac:dyDescent="0.3"/>
    <row r="279" s="39" customFormat="1" x14ac:dyDescent="0.3"/>
    <row r="280" s="39" customFormat="1" x14ac:dyDescent="0.3"/>
    <row r="281" s="39" customFormat="1" x14ac:dyDescent="0.3"/>
    <row r="282" s="39" customFormat="1" x14ac:dyDescent="0.3"/>
    <row r="283" s="39" customFormat="1" x14ac:dyDescent="0.3"/>
  </sheetData>
  <conditionalFormatting sqref="I13:I2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MSI-PC</dc:creator>
  <cp:lastModifiedBy>Aleid Dik</cp:lastModifiedBy>
  <cp:lastPrinted>2014-01-27T15:46:49Z</cp:lastPrinted>
  <dcterms:created xsi:type="dcterms:W3CDTF">2013-02-11T08:27:26Z</dcterms:created>
  <dcterms:modified xsi:type="dcterms:W3CDTF">2020-02-24T16:07:30Z</dcterms:modified>
</cp:coreProperties>
</file>